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Jih\2025\3. 4203-1 Starovičky\VZ\"/>
    </mc:Choice>
  </mc:AlternateContent>
  <xr:revisionPtr revIDLastSave="0" documentId="13_ncr:1_{779C11B0-100A-4D0C-9DA2-DA8ACAFFE4C9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Rekapitulace" sheetId="3" r:id="rId1"/>
    <sheet name="SO 201" sheetId="2" r:id="rId2"/>
  </sheets>
  <calcPr calcId="191029"/>
</workbook>
</file>

<file path=xl/calcChain.xml><?xml version="1.0" encoding="utf-8"?>
<calcChain xmlns="http://schemas.openxmlformats.org/spreadsheetml/2006/main">
  <c r="I3" i="2" l="1"/>
  <c r="I64" i="2" l="1"/>
  <c r="I65" i="2"/>
  <c r="O65" i="2" s="1"/>
  <c r="I60" i="2"/>
  <c r="O60" i="2" s="1"/>
  <c r="I55" i="2"/>
  <c r="I54" i="2" s="1"/>
  <c r="I50" i="2"/>
  <c r="O50" i="2" s="1"/>
  <c r="I46" i="2"/>
  <c r="O46" i="2" s="1"/>
  <c r="I42" i="2"/>
  <c r="O42" i="2" s="1"/>
  <c r="I37" i="2"/>
  <c r="O37" i="2" s="1"/>
  <c r="I32" i="2"/>
  <c r="O32" i="2" s="1"/>
  <c r="I29" i="2"/>
  <c r="I25" i="2"/>
  <c r="O25" i="2" s="1"/>
  <c r="I18" i="2"/>
  <c r="O18" i="2" s="1"/>
  <c r="I15" i="2"/>
  <c r="I12" i="2"/>
  <c r="O12" i="2" s="1"/>
  <c r="I9" i="2"/>
  <c r="O9" i="2" s="1"/>
  <c r="I24" i="2" l="1"/>
  <c r="I8" i="2"/>
  <c r="I36" i="2"/>
  <c r="I59" i="2"/>
  <c r="I41" i="2"/>
  <c r="O55" i="2"/>
  <c r="O15" i="2"/>
  <c r="O29" i="2"/>
  <c r="C10" i="3" l="1"/>
  <c r="C6" i="3" s="1"/>
</calcChain>
</file>

<file path=xl/sharedStrings.xml><?xml version="1.0" encoding="utf-8"?>
<sst xmlns="http://schemas.openxmlformats.org/spreadsheetml/2006/main" count="205" uniqueCount="116">
  <si>
    <t>EstiCon</t>
  </si>
  <si>
    <t xml:space="preserve">Firma: </t>
  </si>
  <si>
    <t>Rekapitulace ceny</t>
  </si>
  <si>
    <t>Stavba: TP JIH 2025-4 - III/4203 Starovičky, most 4203-1</t>
  </si>
  <si>
    <t>Celková cena bez DPH:</t>
  </si>
  <si>
    <t>Objekt</t>
  </si>
  <si>
    <t>Popis</t>
  </si>
  <si>
    <t>Cena bez DPH</t>
  </si>
  <si>
    <t>SO 201</t>
  </si>
  <si>
    <t>Rekonstrukce mostu</t>
  </si>
  <si>
    <t>Soupis prací objektu</t>
  </si>
  <si>
    <t>S</t>
  </si>
  <si>
    <t>Stavba:</t>
  </si>
  <si>
    <t>TP JIH 2025-4</t>
  </si>
  <si>
    <t>III/4203 Starovičky, most 4203-1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</si>
  <si>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</si>
  <si>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</si>
  <si>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</si>
  <si>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</si>
  <si>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</si>
  <si>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</si>
  <si>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</si>
  <si>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</si>
  <si>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</si>
  <si>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</si>
  <si>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</si>
  <si>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</si>
  <si>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</si>
  <si>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</si>
  <si>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</si>
  <si>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</si>
  <si>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</si>
  <si>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R</t>
  </si>
  <si>
    <t>KPL</t>
  </si>
  <si>
    <t>PP</t>
  </si>
  <si>
    <t>TS</t>
  </si>
  <si>
    <t>00002</t>
  </si>
  <si>
    <t>Zřízení a odstranění zařízení staveniště - popsáno v obchodních podmínkách</t>
  </si>
  <si>
    <t>00003</t>
  </si>
  <si>
    <t>Zajištění povolení zvláštního užívání komunikací - popsáno v obchodních podmínkách, v zákoně č. 13/1997 Sb., a vyhlášce č. 104/1997</t>
  </si>
  <si>
    <t>00004</t>
  </si>
  <si>
    <t>Zajištění povolení k uzavírkám - popsáno v obchodních podmínkách, v zákoně č. 13/1997 Sb., a vyhlášce č. 104/1997</t>
  </si>
  <si>
    <t>02720</t>
  </si>
  <si>
    <t/>
  </si>
  <si>
    <t>POMOC PRÁCE ZŘÍZ NEBO ZAJIŠŤ REGULACI A OCHRANU DOPRAVY</t>
  </si>
  <si>
    <t>OTSKP ~ 2025</t>
  </si>
  <si>
    <t>Veškeré dopravní značení potřebné pro zajištění dopravního opatření dle schématu C/4 dle TP66. Dodávka, montáž, údržba, nájem, přestavění dle etap, demontáž, doprava.</t>
  </si>
  <si>
    <t>VV</t>
  </si>
  <si>
    <t>1 = 1,000 [A]</t>
  </si>
  <si>
    <t>Položka zahrnuje:
- veškeré náklady spojené s objednatelem požadovanými zařízeními
Položka nezahrnuje:
- x</t>
  </si>
  <si>
    <t>KUS</t>
  </si>
  <si>
    <t>1</t>
  </si>
  <si>
    <t>Zemní práce</t>
  </si>
  <si>
    <t>11511</t>
  </si>
  <si>
    <t>ČERPÁNÍ VODY DO 500 L/MIN</t>
  </si>
  <si>
    <t>HOD</t>
  </si>
  <si>
    <t>Čerpání vody ze stavební jámy během provizorní opravy.</t>
  </si>
  <si>
    <t>100 = 100,000 [A]</t>
  </si>
  <si>
    <t>Položka zahrnuje:
- čerpání vody na povrchu
- potrubí 
- pohotovost záložní čerpací soupravy
- zřízení čerpací jímky
- následná demontáž a likvidace těchto zařízení
Položka nezahrnuje:
- x</t>
  </si>
  <si>
    <t>11525</t>
  </si>
  <si>
    <t>PŘEVEDENÍ VODY POTRUBÍM DN 600 NEBO ŽLABY R.O. DO 2,0M</t>
  </si>
  <si>
    <t>M</t>
  </si>
  <si>
    <t>Zatrubnění potoka během prací - plastová trubka DN 600 - včetně zřízení, údržby a úprav během provozu.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</si>
  <si>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</si>
  <si>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12960</t>
  </si>
  <si>
    <t>ČIŠTĚNÍ VODOTEČÍ A MELIORAČ KANÁLŮ OD NÁNOSŮ</t>
  </si>
  <si>
    <t>M3</t>
  </si>
  <si>
    <t>Vyčištění koryta potoka od nánosů pod mostem, včetně obnažení základu opěry OP1_x000D_
(Délka dle "05 Sanace dig. AutoCAD")</t>
  </si>
  <si>
    <t>1 * 8,42*0,5 = 4,210 [A]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</si>
  <si>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</si>
  <si>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2</t>
  </si>
  <si>
    <t>Základy</t>
  </si>
  <si>
    <t>285392</t>
  </si>
  <si>
    <t>DODATEČNÉ KOTVENÍ VLEPENÍM BETONÁŘSKÉ VÝZTUŽE D DO 16MM DO VRTŮ</t>
  </si>
  <si>
    <t>Kotvení kari-sítě do opěry/NK 16ks/m2,. Položka včetně vývrtu a chemického kotvení.</t>
  </si>
  <si>
    <t>(1,5+0,5)*8,42*16 = 269,440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</si>
  <si>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</si>
  <si>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4</t>
  </si>
  <si>
    <t>Vodorovné konstrukce</t>
  </si>
  <si>
    <t>333325</t>
  </si>
  <si>
    <t>MOSTNÍ OPĚRY A KŘÍDLA ZE ŽELEZOVÉHO BETONU DO C30/37</t>
  </si>
  <si>
    <t>Vybudování provizorní dobetonávky u opěry OP1.</t>
  </si>
  <si>
    <t>1,5*8,42*0,5 = 6,315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</si>
  <si>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</si>
  <si>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333366</t>
  </si>
  <si>
    <t>VÝZTUŽ MOSTNÍCH OPĚR A KŘÍDEL Z KARI SÍTÍ</t>
  </si>
  <si>
    <t>T</t>
  </si>
  <si>
    <t>Vybudování nové spád - výztuž B500B (10505 R), 0,04 t/m^3. Kubatura betonu viz položka 333325</t>
  </si>
  <si>
    <t>6,315 * 0,04 = 0,253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</si>
  <si>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</si>
  <si>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451314</t>
  </si>
  <si>
    <t>PODKLADNÍ A VÝPLŇOVÉ VRSTVY Z PROSTÉHO BETONU C25/30</t>
  </si>
  <si>
    <t>Podkladní beton pod dobetonávku opěry.</t>
  </si>
  <si>
    <t>8,42*0,5*0,2 = 0,842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</si>
  <si>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</si>
  <si>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6</t>
  </si>
  <si>
    <t>Úpravy povrchů, podlahy, výplně otvorů</t>
  </si>
  <si>
    <t>62631</t>
  </si>
  <si>
    <t>SPOJOVACÍ MŮSTEK MEZI STARÝM A NOVÝM BETONEM</t>
  </si>
  <si>
    <t>M2</t>
  </si>
  <si>
    <t>Spojovací můstek mezi starím a novým betonem.</t>
  </si>
  <si>
    <t>(1,5+0,75)*8,42 = 18,945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</si>
  <si>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</si>
  <si>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7</t>
  </si>
  <si>
    <t>Přidružená stavební výroba</t>
  </si>
  <si>
    <t>78321</t>
  </si>
  <si>
    <t>PROTIKOROZ OCHRANA DOPLŇK OK NÁTĚREM JEDNOVRST</t>
  </si>
  <si>
    <t>Pasivační nátěr obnažené výztuže.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</si>
  <si>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</si>
  <si>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</si>
  <si>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</si>
  <si>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938541</t>
  </si>
  <si>
    <t>OČIŠTĚNÍ BETON KONSTR OTRYSKÁNÍM TLAK VODOU DO 200 BARŮ</t>
  </si>
  <si>
    <t>Celoplošné otryskání spodní stavby, nosné konstrukce. Včetně očištění obnažené výztuže. _x000D_
(Rozměry dle "05 Sanace dig. AutoCAD")</t>
  </si>
  <si>
    <t>(1,5+1)*8,42 = 21,050 [A]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</si>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</sst>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65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 applyAlignment="1">
      <alignment wrapText="1"/>
    </xf>
    <xf numFmtId="0" fontId="7" fillId="2" borderId="5" xfId="0" applyFont="1" applyFill="1" applyBorder="1"/>
    <xf numFmtId="0" fontId="7" fillId="2" borderId="21" xfId="0" applyFont="1" applyFill="1" applyBorder="1" applyAlignment="1">
      <alignment horizontal="right"/>
    </xf>
    <xf numFmtId="0" fontId="7" fillId="2" borderId="0" xfId="0" applyFont="1" applyFill="1" applyBorder="1"/>
    <xf numFmtId="0" fontId="7" fillId="2" borderId="21" xfId="0" applyFont="1" applyFill="1" applyBorder="1"/>
    <xf numFmtId="164" fontId="7" fillId="2" borderId="21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7" xr:uid="{00000000-0005-0000-0000-000007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5" xr:uid="{00000000-0005-0000-0000-000005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6" xr:uid="{00000000-0005-0000-0000-000006000000}"/>
    <cellStyle name="StavebniDilStyle" xfId="8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tabSelected="1" workbookViewId="0">
      <selection activeCell="A11" sqref="A11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57" t="s">
        <v>2</v>
      </c>
      <c r="C2" s="3"/>
      <c r="D2" s="3"/>
      <c r="E2" s="3"/>
    </row>
    <row r="3" spans="1:5" x14ac:dyDescent="0.25">
      <c r="A3" s="3"/>
      <c r="B3" s="58"/>
      <c r="C3" s="3"/>
      <c r="D3" s="3"/>
      <c r="E3" s="3"/>
    </row>
    <row r="4" spans="1:5" x14ac:dyDescent="0.25">
      <c r="A4" s="3"/>
      <c r="B4" s="57" t="s">
        <v>3</v>
      </c>
      <c r="C4" s="58"/>
      <c r="D4" s="58"/>
      <c r="E4" s="58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SUM(C10)</f>
        <v>0</v>
      </c>
      <c r="D6" s="3"/>
      <c r="E6" s="3"/>
    </row>
    <row r="7" spans="1:5" x14ac:dyDescent="0.25">
      <c r="A7" s="3"/>
      <c r="B7" s="4"/>
      <c r="C7" s="5"/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5</v>
      </c>
      <c r="B9" s="6" t="s">
        <v>6</v>
      </c>
      <c r="C9" s="6" t="s">
        <v>7</v>
      </c>
      <c r="D9" s="6"/>
      <c r="E9" s="6"/>
    </row>
    <row r="10" spans="1:5" x14ac:dyDescent="0.25">
      <c r="A10" s="7" t="s">
        <v>8</v>
      </c>
      <c r="B10" s="8" t="s">
        <v>9</v>
      </c>
      <c r="C10" s="9">
        <f>'SO 201'!I3</f>
        <v>0</v>
      </c>
      <c r="D10" s="9"/>
      <c r="E10" s="9"/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8"/>
  <sheetViews>
    <sheetView topLeftCell="B1" workbookViewId="0">
      <selection activeCell="B9" sqref="B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10</v>
      </c>
      <c r="F2" s="15"/>
      <c r="G2" s="15"/>
      <c r="H2" s="15"/>
      <c r="I2" s="15"/>
      <c r="J2" s="17"/>
    </row>
    <row r="3" spans="1:16" x14ac:dyDescent="0.25">
      <c r="A3" s="3" t="s">
        <v>11</v>
      </c>
      <c r="B3" s="18" t="s">
        <v>12</v>
      </c>
      <c r="C3" s="59" t="s">
        <v>13</v>
      </c>
      <c r="D3" s="60"/>
      <c r="E3" s="19" t="s">
        <v>14</v>
      </c>
      <c r="F3" s="15"/>
      <c r="G3" s="15"/>
      <c r="H3" s="20" t="s">
        <v>8</v>
      </c>
      <c r="I3" s="21">
        <f>SUMIFS(I8:I68,A8:A68,"SD")</f>
        <v>0</v>
      </c>
      <c r="J3" s="17"/>
      <c r="O3">
        <v>0</v>
      </c>
      <c r="P3">
        <v>2</v>
      </c>
    </row>
    <row r="4" spans="1:16" x14ac:dyDescent="0.25">
      <c r="A4" s="3" t="s">
        <v>15</v>
      </c>
      <c r="B4" s="18" t="s">
        <v>16</v>
      </c>
      <c r="C4" s="59" t="s">
        <v>8</v>
      </c>
      <c r="D4" s="60"/>
      <c r="E4" s="19" t="s">
        <v>9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61" t="s">
        <v>17</v>
      </c>
      <c r="B5" s="62" t="s">
        <v>18</v>
      </c>
      <c r="C5" s="63" t="s">
        <v>19</v>
      </c>
      <c r="D5" s="63" t="s">
        <v>20</v>
      </c>
      <c r="E5" s="63" t="s">
        <v>21</v>
      </c>
      <c r="F5" s="63" t="s">
        <v>22</v>
      </c>
      <c r="G5" s="63" t="s">
        <v>23</v>
      </c>
      <c r="H5" s="63" t="s">
        <v>24</v>
      </c>
      <c r="I5" s="63"/>
      <c r="J5" s="64" t="s">
        <v>25</v>
      </c>
      <c r="O5">
        <v>0.21</v>
      </c>
    </row>
    <row r="6" spans="1:16" x14ac:dyDescent="0.25">
      <c r="A6" s="61"/>
      <c r="B6" s="62"/>
      <c r="C6" s="63"/>
      <c r="D6" s="63"/>
      <c r="E6" s="63"/>
      <c r="F6" s="63"/>
      <c r="G6" s="63"/>
      <c r="H6" s="6" t="s">
        <v>26</v>
      </c>
      <c r="I6" s="6" t="s">
        <v>27</v>
      </c>
      <c r="J6" s="6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28</v>
      </c>
      <c r="B8" s="27"/>
      <c r="C8" s="28" t="s">
        <v>29</v>
      </c>
      <c r="D8" s="29"/>
      <c r="E8" s="26" t="s">
        <v>30</v>
      </c>
      <c r="F8" s="29"/>
      <c r="G8" s="29"/>
      <c r="H8" s="29"/>
      <c r="I8" s="30">
        <f>SUMIFS(I9:I21,A9:A21,"P")</f>
        <v>0</v>
      </c>
      <c r="J8" s="31"/>
    </row>
    <row r="9" spans="1:16" ht="30" x14ac:dyDescent="0.25">
      <c r="A9" s="32" t="s">
        <v>31</v>
      </c>
      <c r="B9" s="32">
        <v>1</v>
      </c>
      <c r="C9" s="33" t="s">
        <v>36</v>
      </c>
      <c r="D9" s="32" t="s">
        <v>32</v>
      </c>
      <c r="E9" s="34" t="s">
        <v>37</v>
      </c>
      <c r="F9" s="35" t="s">
        <v>33</v>
      </c>
      <c r="G9" s="36">
        <v>1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34</v>
      </c>
      <c r="B10" s="39"/>
      <c r="C10" s="40"/>
      <c r="D10" s="40"/>
      <c r="E10" s="41"/>
      <c r="F10" s="40"/>
      <c r="G10" s="40"/>
      <c r="H10" s="40"/>
      <c r="I10" s="40"/>
      <c r="J10" s="42"/>
    </row>
    <row r="11" spans="1:16" x14ac:dyDescent="0.25">
      <c r="A11" s="32" t="s">
        <v>35</v>
      </c>
      <c r="B11" s="39"/>
      <c r="C11" s="40"/>
      <c r="D11" s="40"/>
      <c r="E11" s="41"/>
      <c r="F11" s="40"/>
      <c r="G11" s="40"/>
      <c r="H11" s="40"/>
      <c r="I11" s="40"/>
      <c r="J11" s="42"/>
    </row>
    <row r="12" spans="1:16" ht="45" x14ac:dyDescent="0.25">
      <c r="A12" s="32" t="s">
        <v>31</v>
      </c>
      <c r="B12" s="32">
        <v>2</v>
      </c>
      <c r="C12" s="33" t="s">
        <v>38</v>
      </c>
      <c r="D12" s="32" t="s">
        <v>32</v>
      </c>
      <c r="E12" s="34" t="s">
        <v>39</v>
      </c>
      <c r="F12" s="35" t="s">
        <v>33</v>
      </c>
      <c r="G12" s="36">
        <v>1</v>
      </c>
      <c r="H12" s="37">
        <v>0</v>
      </c>
      <c r="I12" s="37">
        <f>ROUND(G12*H12,P4)</f>
        <v>0</v>
      </c>
      <c r="J12" s="32"/>
      <c r="O12" s="38">
        <f>I12*0.21</f>
        <v>0</v>
      </c>
      <c r="P12">
        <v>3</v>
      </c>
    </row>
    <row r="13" spans="1:16" x14ac:dyDescent="0.25">
      <c r="A13" s="32" t="s">
        <v>34</v>
      </c>
      <c r="B13" s="39"/>
      <c r="C13" s="40"/>
      <c r="D13" s="40"/>
      <c r="E13" s="41"/>
      <c r="F13" s="40"/>
      <c r="G13" s="40"/>
      <c r="H13" s="40"/>
      <c r="I13" s="40"/>
      <c r="J13" s="42"/>
    </row>
    <row r="14" spans="1:16" x14ac:dyDescent="0.25">
      <c r="A14" s="32" t="s">
        <v>35</v>
      </c>
      <c r="B14" s="39"/>
      <c r="C14" s="40"/>
      <c r="D14" s="40"/>
      <c r="E14" s="41"/>
      <c r="F14" s="40"/>
      <c r="G14" s="40"/>
      <c r="H14" s="40"/>
      <c r="I14" s="40"/>
      <c r="J14" s="42"/>
    </row>
    <row r="15" spans="1:16" ht="30" x14ac:dyDescent="0.25">
      <c r="A15" s="32" t="s">
        <v>31</v>
      </c>
      <c r="B15" s="32">
        <v>3</v>
      </c>
      <c r="C15" s="33" t="s">
        <v>40</v>
      </c>
      <c r="D15" s="32" t="s">
        <v>32</v>
      </c>
      <c r="E15" s="34" t="s">
        <v>41</v>
      </c>
      <c r="F15" s="35" t="s">
        <v>33</v>
      </c>
      <c r="G15" s="36">
        <v>1</v>
      </c>
      <c r="H15" s="37">
        <v>0</v>
      </c>
      <c r="I15" s="37">
        <f>ROUND(G15*H15,P4)</f>
        <v>0</v>
      </c>
      <c r="J15" s="32"/>
      <c r="O15" s="38">
        <f>I15*0.21</f>
        <v>0</v>
      </c>
      <c r="P15">
        <v>3</v>
      </c>
    </row>
    <row r="16" spans="1:16" x14ac:dyDescent="0.25">
      <c r="A16" s="32" t="s">
        <v>34</v>
      </c>
      <c r="B16" s="39"/>
      <c r="C16" s="40"/>
      <c r="D16" s="40"/>
      <c r="E16" s="41"/>
      <c r="F16" s="40"/>
      <c r="G16" s="40"/>
      <c r="H16" s="40"/>
      <c r="I16" s="40"/>
      <c r="J16" s="42"/>
    </row>
    <row r="17" spans="1:16" x14ac:dyDescent="0.25">
      <c r="A17" s="32" t="s">
        <v>35</v>
      </c>
      <c r="B17" s="39"/>
      <c r="C17" s="40"/>
      <c r="D17" s="40"/>
      <c r="E17" s="41"/>
      <c r="F17" s="40"/>
      <c r="G17" s="40"/>
      <c r="H17" s="40"/>
      <c r="I17" s="40"/>
      <c r="J17" s="42"/>
    </row>
    <row r="18" spans="1:16" x14ac:dyDescent="0.25">
      <c r="A18" s="32" t="s">
        <v>31</v>
      </c>
      <c r="B18" s="32">
        <v>4</v>
      </c>
      <c r="C18" s="33" t="s">
        <v>42</v>
      </c>
      <c r="D18" s="32" t="s">
        <v>43</v>
      </c>
      <c r="E18" s="34" t="s">
        <v>44</v>
      </c>
      <c r="F18" s="35" t="s">
        <v>33</v>
      </c>
      <c r="G18" s="36">
        <v>1</v>
      </c>
      <c r="H18" s="37">
        <v>0</v>
      </c>
      <c r="I18" s="37">
        <f>ROUND(G18*H18,P4)</f>
        <v>0</v>
      </c>
      <c r="J18" s="35" t="s">
        <v>45</v>
      </c>
      <c r="O18" s="38">
        <f>I18*0.21</f>
        <v>0</v>
      </c>
      <c r="P18">
        <v>3</v>
      </c>
    </row>
    <row r="19" spans="1:16" ht="45" x14ac:dyDescent="0.25">
      <c r="A19" s="32" t="s">
        <v>34</v>
      </c>
      <c r="B19" s="39"/>
      <c r="C19" s="40"/>
      <c r="D19" s="40"/>
      <c r="E19" s="34" t="s">
        <v>46</v>
      </c>
      <c r="F19" s="40"/>
      <c r="G19" s="40"/>
      <c r="H19" s="40"/>
      <c r="I19" s="40"/>
      <c r="J19" s="42"/>
    </row>
    <row r="20" spans="1:16" x14ac:dyDescent="0.25">
      <c r="A20" s="32" t="s">
        <v>47</v>
      </c>
      <c r="B20" s="39"/>
      <c r="C20" s="40"/>
      <c r="D20" s="40"/>
      <c r="E20" s="43" t="s">
        <v>48</v>
      </c>
      <c r="F20" s="40"/>
      <c r="G20" s="40"/>
      <c r="H20" s="40"/>
      <c r="I20" s="40"/>
      <c r="J20" s="42"/>
    </row>
    <row r="21" spans="1:16" ht="60" x14ac:dyDescent="0.25">
      <c r="A21" s="32" t="s">
        <v>35</v>
      </c>
      <c r="B21" s="39"/>
      <c r="C21" s="40"/>
      <c r="D21" s="40"/>
      <c r="E21" s="48" t="s">
        <v>49</v>
      </c>
      <c r="F21" s="40"/>
      <c r="G21" s="40"/>
      <c r="H21" s="40"/>
      <c r="I21" s="40"/>
      <c r="J21" s="42"/>
    </row>
    <row r="22" spans="1:16" x14ac:dyDescent="0.25">
      <c r="A22" s="47"/>
      <c r="B22" s="54"/>
      <c r="C22" s="54"/>
      <c r="D22" s="54"/>
      <c r="E22" s="55"/>
      <c r="F22" s="54"/>
      <c r="G22" s="54"/>
      <c r="H22" s="54"/>
      <c r="I22" s="54"/>
      <c r="J22" s="54"/>
    </row>
    <row r="23" spans="1:16" x14ac:dyDescent="0.25">
      <c r="A23" s="47"/>
      <c r="B23" s="45"/>
      <c r="C23" s="45"/>
      <c r="D23" s="45"/>
      <c r="E23" s="56"/>
      <c r="F23" s="45"/>
      <c r="G23" s="45"/>
      <c r="H23" s="45"/>
      <c r="I23" s="45"/>
      <c r="J23" s="45"/>
    </row>
    <row r="24" spans="1:16" x14ac:dyDescent="0.25">
      <c r="A24" s="26" t="s">
        <v>28</v>
      </c>
      <c r="B24" s="49"/>
      <c r="C24" s="50" t="s">
        <v>51</v>
      </c>
      <c r="D24" s="51"/>
      <c r="E24" s="52" t="s">
        <v>52</v>
      </c>
      <c r="F24" s="51"/>
      <c r="G24" s="51"/>
      <c r="H24" s="51"/>
      <c r="I24" s="53">
        <f>SUMIFS(I25:I35,A25:A35,"P")</f>
        <v>0</v>
      </c>
      <c r="J24" s="17"/>
    </row>
    <row r="25" spans="1:16" x14ac:dyDescent="0.25">
      <c r="A25" s="32" t="s">
        <v>31</v>
      </c>
      <c r="B25" s="32">
        <v>5</v>
      </c>
      <c r="C25" s="33" t="s">
        <v>53</v>
      </c>
      <c r="D25" s="32" t="s">
        <v>43</v>
      </c>
      <c r="E25" s="34" t="s">
        <v>54</v>
      </c>
      <c r="F25" s="35" t="s">
        <v>55</v>
      </c>
      <c r="G25" s="36">
        <v>100</v>
      </c>
      <c r="H25" s="37">
        <v>0</v>
      </c>
      <c r="I25" s="37">
        <f>ROUND(G25*H25,P4)</f>
        <v>0</v>
      </c>
      <c r="J25" s="35" t="s">
        <v>45</v>
      </c>
      <c r="O25" s="38">
        <f>I25*0.21</f>
        <v>0</v>
      </c>
      <c r="P25">
        <v>3</v>
      </c>
    </row>
    <row r="26" spans="1:16" x14ac:dyDescent="0.25">
      <c r="A26" s="32" t="s">
        <v>34</v>
      </c>
      <c r="B26" s="39"/>
      <c r="C26" s="40"/>
      <c r="D26" s="40"/>
      <c r="E26" s="34" t="s">
        <v>56</v>
      </c>
      <c r="F26" s="40"/>
      <c r="G26" s="40"/>
      <c r="H26" s="40"/>
      <c r="I26" s="40"/>
      <c r="J26" s="42"/>
    </row>
    <row r="27" spans="1:16" x14ac:dyDescent="0.25">
      <c r="A27" s="32" t="s">
        <v>47</v>
      </c>
      <c r="B27" s="39"/>
      <c r="C27" s="40"/>
      <c r="D27" s="40"/>
      <c r="E27" s="43" t="s">
        <v>57</v>
      </c>
      <c r="F27" s="40"/>
      <c r="G27" s="40"/>
      <c r="H27" s="40"/>
      <c r="I27" s="40"/>
      <c r="J27" s="42"/>
    </row>
    <row r="28" spans="1:16" ht="120" x14ac:dyDescent="0.25">
      <c r="A28" s="32" t="s">
        <v>35</v>
      </c>
      <c r="B28" s="39"/>
      <c r="C28" s="40"/>
      <c r="D28" s="40"/>
      <c r="E28" s="34" t="s">
        <v>58</v>
      </c>
      <c r="F28" s="40"/>
      <c r="G28" s="40"/>
      <c r="H28" s="40"/>
      <c r="I28" s="40"/>
      <c r="J28" s="42"/>
    </row>
    <row r="29" spans="1:16" x14ac:dyDescent="0.25">
      <c r="A29" s="32" t="s">
        <v>31</v>
      </c>
      <c r="B29" s="32">
        <v>6</v>
      </c>
      <c r="C29" s="33" t="s">
        <v>59</v>
      </c>
      <c r="D29" s="32" t="s">
        <v>43</v>
      </c>
      <c r="E29" s="34" t="s">
        <v>60</v>
      </c>
      <c r="F29" s="35" t="s">
        <v>61</v>
      </c>
      <c r="G29" s="36">
        <v>10</v>
      </c>
      <c r="H29" s="37">
        <v>0</v>
      </c>
      <c r="I29" s="37">
        <f>ROUND(G29*H29,P4)</f>
        <v>0</v>
      </c>
      <c r="J29" s="35" t="s">
        <v>45</v>
      </c>
      <c r="O29" s="38">
        <f>I29*0.21</f>
        <v>0</v>
      </c>
      <c r="P29">
        <v>3</v>
      </c>
    </row>
    <row r="30" spans="1:16" ht="30" x14ac:dyDescent="0.25">
      <c r="A30" s="32" t="s">
        <v>34</v>
      </c>
      <c r="B30" s="39"/>
      <c r="C30" s="40"/>
      <c r="D30" s="40"/>
      <c r="E30" s="34" t="s">
        <v>62</v>
      </c>
      <c r="F30" s="40"/>
      <c r="G30" s="40"/>
      <c r="H30" s="40"/>
      <c r="I30" s="40"/>
      <c r="J30" s="42"/>
    </row>
    <row r="31" spans="1:16" ht="120" x14ac:dyDescent="0.25">
      <c r="A31" s="32" t="s">
        <v>35</v>
      </c>
      <c r="B31" s="39"/>
      <c r="C31" s="40"/>
      <c r="D31" s="40"/>
      <c r="E31" s="34" t="s">
        <v>63</v>
      </c>
      <c r="F31" s="40"/>
      <c r="G31" s="40"/>
      <c r="H31" s="40"/>
      <c r="I31" s="40"/>
      <c r="J31" s="42"/>
    </row>
    <row r="32" spans="1:16" x14ac:dyDescent="0.25">
      <c r="A32" s="32" t="s">
        <v>31</v>
      </c>
      <c r="B32" s="32">
        <v>7</v>
      </c>
      <c r="C32" s="33" t="s">
        <v>64</v>
      </c>
      <c r="D32" s="32" t="s">
        <v>43</v>
      </c>
      <c r="E32" s="34" t="s">
        <v>65</v>
      </c>
      <c r="F32" s="35" t="s">
        <v>66</v>
      </c>
      <c r="G32" s="36">
        <v>4.21</v>
      </c>
      <c r="H32" s="37">
        <v>0</v>
      </c>
      <c r="I32" s="37">
        <f>ROUND(G32*H32,P4)</f>
        <v>0</v>
      </c>
      <c r="J32" s="35" t="s">
        <v>45</v>
      </c>
      <c r="O32" s="38">
        <f>I32*0.21</f>
        <v>0</v>
      </c>
      <c r="P32">
        <v>3</v>
      </c>
    </row>
    <row r="33" spans="1:16" ht="45" x14ac:dyDescent="0.25">
      <c r="A33" s="32" t="s">
        <v>34</v>
      </c>
      <c r="B33" s="39"/>
      <c r="C33" s="40"/>
      <c r="D33" s="40"/>
      <c r="E33" s="34" t="s">
        <v>67</v>
      </c>
      <c r="F33" s="40"/>
      <c r="G33" s="40"/>
      <c r="H33" s="40"/>
      <c r="I33" s="40"/>
      <c r="J33" s="42"/>
    </row>
    <row r="34" spans="1:16" x14ac:dyDescent="0.25">
      <c r="A34" s="32" t="s">
        <v>47</v>
      </c>
      <c r="B34" s="39"/>
      <c r="C34" s="40"/>
      <c r="D34" s="40"/>
      <c r="E34" s="43" t="s">
        <v>68</v>
      </c>
      <c r="F34" s="40"/>
      <c r="G34" s="40"/>
      <c r="H34" s="40"/>
      <c r="I34" s="40"/>
      <c r="J34" s="42"/>
    </row>
    <row r="35" spans="1:16" ht="120" x14ac:dyDescent="0.25">
      <c r="A35" s="32" t="s">
        <v>35</v>
      </c>
      <c r="B35" s="39"/>
      <c r="C35" s="40"/>
      <c r="D35" s="40"/>
      <c r="E35" s="34" t="s">
        <v>69</v>
      </c>
      <c r="F35" s="40"/>
      <c r="G35" s="40"/>
      <c r="H35" s="40"/>
      <c r="I35" s="40"/>
      <c r="J35" s="42"/>
    </row>
    <row r="36" spans="1:16" x14ac:dyDescent="0.25">
      <c r="A36" s="26" t="s">
        <v>28</v>
      </c>
      <c r="B36" s="27"/>
      <c r="C36" s="28" t="s">
        <v>70</v>
      </c>
      <c r="D36" s="29"/>
      <c r="E36" s="26" t="s">
        <v>71</v>
      </c>
      <c r="F36" s="29"/>
      <c r="G36" s="29"/>
      <c r="H36" s="29"/>
      <c r="I36" s="30">
        <f>SUMIFS(I37:I40,A37:A40,"P")</f>
        <v>0</v>
      </c>
      <c r="J36" s="31"/>
    </row>
    <row r="37" spans="1:16" ht="30" x14ac:dyDescent="0.25">
      <c r="A37" s="32" t="s">
        <v>31</v>
      </c>
      <c r="B37" s="32">
        <v>8</v>
      </c>
      <c r="C37" s="33" t="s">
        <v>72</v>
      </c>
      <c r="D37" s="32" t="s">
        <v>43</v>
      </c>
      <c r="E37" s="34" t="s">
        <v>73</v>
      </c>
      <c r="F37" s="35" t="s">
        <v>50</v>
      </c>
      <c r="G37" s="36">
        <v>269.44</v>
      </c>
      <c r="H37" s="37">
        <v>0</v>
      </c>
      <c r="I37" s="37">
        <f>ROUND(G37*H37,P4)</f>
        <v>0</v>
      </c>
      <c r="J37" s="35" t="s">
        <v>45</v>
      </c>
      <c r="O37" s="38">
        <f>I37*0.21</f>
        <v>0</v>
      </c>
      <c r="P37">
        <v>3</v>
      </c>
    </row>
    <row r="38" spans="1:16" ht="30" x14ac:dyDescent="0.25">
      <c r="A38" s="32" t="s">
        <v>34</v>
      </c>
      <c r="B38" s="39"/>
      <c r="C38" s="40"/>
      <c r="D38" s="40"/>
      <c r="E38" s="34" t="s">
        <v>74</v>
      </c>
      <c r="F38" s="40"/>
      <c r="G38" s="40"/>
      <c r="H38" s="40"/>
      <c r="I38" s="40"/>
      <c r="J38" s="42"/>
    </row>
    <row r="39" spans="1:16" x14ac:dyDescent="0.25">
      <c r="A39" s="32" t="s">
        <v>47</v>
      </c>
      <c r="B39" s="39"/>
      <c r="C39" s="40"/>
      <c r="D39" s="40"/>
      <c r="E39" s="43" t="s">
        <v>75</v>
      </c>
      <c r="F39" s="40"/>
      <c r="G39" s="40"/>
      <c r="H39" s="40"/>
      <c r="I39" s="40"/>
      <c r="J39" s="42"/>
    </row>
    <row r="40" spans="1:16" ht="151.5" customHeight="1" x14ac:dyDescent="0.25">
      <c r="A40" s="32" t="s">
        <v>35</v>
      </c>
      <c r="B40" s="39"/>
      <c r="C40" s="40"/>
      <c r="D40" s="40"/>
      <c r="E40" s="34" t="s">
        <v>76</v>
      </c>
      <c r="F40" s="40"/>
      <c r="G40" s="40"/>
      <c r="H40" s="40"/>
      <c r="I40" s="40"/>
      <c r="J40" s="42"/>
    </row>
    <row r="41" spans="1:16" x14ac:dyDescent="0.25">
      <c r="A41" s="26" t="s">
        <v>28</v>
      </c>
      <c r="B41" s="27"/>
      <c r="C41" s="28" t="s">
        <v>77</v>
      </c>
      <c r="D41" s="29"/>
      <c r="E41" s="26" t="s">
        <v>78</v>
      </c>
      <c r="F41" s="29"/>
      <c r="G41" s="29"/>
      <c r="H41" s="29"/>
      <c r="I41" s="30">
        <f>SUMIFS(I42:I53,A42:A53,"P")</f>
        <v>0</v>
      </c>
      <c r="J41" s="31"/>
    </row>
    <row r="42" spans="1:16" x14ac:dyDescent="0.25">
      <c r="A42" s="32" t="s">
        <v>31</v>
      </c>
      <c r="B42" s="32">
        <v>9</v>
      </c>
      <c r="C42" s="33" t="s">
        <v>79</v>
      </c>
      <c r="D42" s="32" t="s">
        <v>43</v>
      </c>
      <c r="E42" s="34" t="s">
        <v>80</v>
      </c>
      <c r="F42" s="35" t="s">
        <v>66</v>
      </c>
      <c r="G42" s="36">
        <v>6.3150000000000004</v>
      </c>
      <c r="H42" s="37">
        <v>0</v>
      </c>
      <c r="I42" s="37">
        <f>ROUND(G42*H42,P4)</f>
        <v>0</v>
      </c>
      <c r="J42" s="35" t="s">
        <v>45</v>
      </c>
      <c r="O42" s="38">
        <f>I42*0.21</f>
        <v>0</v>
      </c>
      <c r="P42">
        <v>3</v>
      </c>
    </row>
    <row r="43" spans="1:16" x14ac:dyDescent="0.25">
      <c r="A43" s="32" t="s">
        <v>34</v>
      </c>
      <c r="B43" s="39"/>
      <c r="C43" s="40"/>
      <c r="D43" s="40"/>
      <c r="E43" s="34" t="s">
        <v>81</v>
      </c>
      <c r="F43" s="40"/>
      <c r="G43" s="40"/>
      <c r="H43" s="40"/>
      <c r="I43" s="40"/>
      <c r="J43" s="42"/>
    </row>
    <row r="44" spans="1:16" x14ac:dyDescent="0.25">
      <c r="A44" s="32" t="s">
        <v>47</v>
      </c>
      <c r="B44" s="39"/>
      <c r="C44" s="40"/>
      <c r="D44" s="40"/>
      <c r="E44" s="43" t="s">
        <v>82</v>
      </c>
      <c r="F44" s="40"/>
      <c r="G44" s="40"/>
      <c r="H44" s="40"/>
      <c r="I44" s="40"/>
      <c r="J44" s="42"/>
    </row>
    <row r="45" spans="1:16" ht="409.5" x14ac:dyDescent="0.25">
      <c r="A45" s="32" t="s">
        <v>35</v>
      </c>
      <c r="B45" s="39"/>
      <c r="C45" s="40"/>
      <c r="D45" s="40"/>
      <c r="E45" s="34" t="s">
        <v>83</v>
      </c>
      <c r="F45" s="40"/>
      <c r="G45" s="40"/>
      <c r="H45" s="40"/>
      <c r="I45" s="40"/>
      <c r="J45" s="42"/>
    </row>
    <row r="46" spans="1:16" x14ac:dyDescent="0.25">
      <c r="A46" s="32" t="s">
        <v>31</v>
      </c>
      <c r="B46" s="32">
        <v>10</v>
      </c>
      <c r="C46" s="33" t="s">
        <v>84</v>
      </c>
      <c r="D46" s="32" t="s">
        <v>43</v>
      </c>
      <c r="E46" s="34" t="s">
        <v>85</v>
      </c>
      <c r="F46" s="35" t="s">
        <v>86</v>
      </c>
      <c r="G46" s="36">
        <v>0.253</v>
      </c>
      <c r="H46" s="37">
        <v>0</v>
      </c>
      <c r="I46" s="37">
        <f>ROUND(G46*H46,P4)</f>
        <v>0</v>
      </c>
      <c r="J46" s="35" t="s">
        <v>45</v>
      </c>
      <c r="O46" s="38">
        <f>I46*0.21</f>
        <v>0</v>
      </c>
      <c r="P46">
        <v>3</v>
      </c>
    </row>
    <row r="47" spans="1:16" ht="30" x14ac:dyDescent="0.25">
      <c r="A47" s="32" t="s">
        <v>34</v>
      </c>
      <c r="B47" s="39"/>
      <c r="C47" s="40"/>
      <c r="D47" s="40"/>
      <c r="E47" s="34" t="s">
        <v>87</v>
      </c>
      <c r="F47" s="40"/>
      <c r="G47" s="40"/>
      <c r="H47" s="40"/>
      <c r="I47" s="40"/>
      <c r="J47" s="42"/>
    </row>
    <row r="48" spans="1:16" x14ac:dyDescent="0.25">
      <c r="A48" s="32" t="s">
        <v>47</v>
      </c>
      <c r="B48" s="39"/>
      <c r="C48" s="40"/>
      <c r="D48" s="40"/>
      <c r="E48" s="43" t="s">
        <v>88</v>
      </c>
      <c r="F48" s="40"/>
      <c r="G48" s="40"/>
      <c r="H48" s="40"/>
      <c r="I48" s="40"/>
      <c r="J48" s="42"/>
    </row>
    <row r="49" spans="1:16" ht="375" x14ac:dyDescent="0.25">
      <c r="A49" s="32" t="s">
        <v>35</v>
      </c>
      <c r="B49" s="39"/>
      <c r="C49" s="40"/>
      <c r="D49" s="40"/>
      <c r="E49" s="34" t="s">
        <v>89</v>
      </c>
      <c r="F49" s="40"/>
      <c r="G49" s="40"/>
      <c r="H49" s="40"/>
      <c r="I49" s="40"/>
      <c r="J49" s="42"/>
    </row>
    <row r="50" spans="1:16" x14ac:dyDescent="0.25">
      <c r="A50" s="32" t="s">
        <v>31</v>
      </c>
      <c r="B50" s="32">
        <v>11</v>
      </c>
      <c r="C50" s="33" t="s">
        <v>90</v>
      </c>
      <c r="D50" s="32" t="s">
        <v>43</v>
      </c>
      <c r="E50" s="34" t="s">
        <v>91</v>
      </c>
      <c r="F50" s="35" t="s">
        <v>66</v>
      </c>
      <c r="G50" s="36">
        <v>0.84199999999999997</v>
      </c>
      <c r="H50" s="37">
        <v>0</v>
      </c>
      <c r="I50" s="37">
        <f>ROUND(G50*H50,P4)</f>
        <v>0</v>
      </c>
      <c r="J50" s="35" t="s">
        <v>45</v>
      </c>
      <c r="O50" s="38">
        <f>I50*0.21</f>
        <v>0</v>
      </c>
      <c r="P50">
        <v>3</v>
      </c>
    </row>
    <row r="51" spans="1:16" x14ac:dyDescent="0.25">
      <c r="A51" s="32" t="s">
        <v>34</v>
      </c>
      <c r="B51" s="39"/>
      <c r="C51" s="40"/>
      <c r="D51" s="40"/>
      <c r="E51" s="34" t="s">
        <v>92</v>
      </c>
      <c r="F51" s="40"/>
      <c r="G51" s="40"/>
      <c r="H51" s="40"/>
      <c r="I51" s="40"/>
      <c r="J51" s="42"/>
    </row>
    <row r="52" spans="1:16" x14ac:dyDescent="0.25">
      <c r="A52" s="32" t="s">
        <v>47</v>
      </c>
      <c r="B52" s="39"/>
      <c r="C52" s="40"/>
      <c r="D52" s="40"/>
      <c r="E52" s="43" t="s">
        <v>93</v>
      </c>
      <c r="F52" s="40"/>
      <c r="G52" s="40"/>
      <c r="H52" s="40"/>
      <c r="I52" s="40"/>
      <c r="J52" s="42"/>
    </row>
    <row r="53" spans="1:16" ht="409.5" x14ac:dyDescent="0.25">
      <c r="A53" s="32" t="s">
        <v>35</v>
      </c>
      <c r="B53" s="39"/>
      <c r="C53" s="40"/>
      <c r="D53" s="40"/>
      <c r="E53" s="34" t="s">
        <v>94</v>
      </c>
      <c r="F53" s="40"/>
      <c r="G53" s="40"/>
      <c r="H53" s="40"/>
      <c r="I53" s="40"/>
      <c r="J53" s="42"/>
    </row>
    <row r="54" spans="1:16" x14ac:dyDescent="0.25">
      <c r="A54" s="26" t="s">
        <v>28</v>
      </c>
      <c r="B54" s="27"/>
      <c r="C54" s="28" t="s">
        <v>95</v>
      </c>
      <c r="D54" s="29"/>
      <c r="E54" s="26" t="s">
        <v>96</v>
      </c>
      <c r="F54" s="29"/>
      <c r="G54" s="29"/>
      <c r="H54" s="29"/>
      <c r="I54" s="30">
        <f>SUMIFS(I55:I58,A55:A58,"P")</f>
        <v>0</v>
      </c>
      <c r="J54" s="31"/>
    </row>
    <row r="55" spans="1:16" x14ac:dyDescent="0.25">
      <c r="A55" s="32" t="s">
        <v>31</v>
      </c>
      <c r="B55" s="32">
        <v>12</v>
      </c>
      <c r="C55" s="33" t="s">
        <v>97</v>
      </c>
      <c r="D55" s="32" t="s">
        <v>43</v>
      </c>
      <c r="E55" s="34" t="s">
        <v>98</v>
      </c>
      <c r="F55" s="35" t="s">
        <v>99</v>
      </c>
      <c r="G55" s="36">
        <v>18.945</v>
      </c>
      <c r="H55" s="37">
        <v>0</v>
      </c>
      <c r="I55" s="37">
        <f>ROUND(G55*H55,P4)</f>
        <v>0</v>
      </c>
      <c r="J55" s="35" t="s">
        <v>45</v>
      </c>
      <c r="O55" s="38">
        <f>I55*0.21</f>
        <v>0</v>
      </c>
      <c r="P55">
        <v>3</v>
      </c>
    </row>
    <row r="56" spans="1:16" x14ac:dyDescent="0.25">
      <c r="A56" s="32" t="s">
        <v>34</v>
      </c>
      <c r="B56" s="39"/>
      <c r="C56" s="40"/>
      <c r="D56" s="40"/>
      <c r="E56" s="34" t="s">
        <v>100</v>
      </c>
      <c r="F56" s="40"/>
      <c r="G56" s="40"/>
      <c r="H56" s="40"/>
      <c r="I56" s="40"/>
      <c r="J56" s="42"/>
    </row>
    <row r="57" spans="1:16" x14ac:dyDescent="0.25">
      <c r="A57" s="32" t="s">
        <v>47</v>
      </c>
      <c r="B57" s="39"/>
      <c r="C57" s="40"/>
      <c r="D57" s="40"/>
      <c r="E57" s="43" t="s">
        <v>101</v>
      </c>
      <c r="F57" s="40"/>
      <c r="G57" s="40"/>
      <c r="H57" s="40"/>
      <c r="I57" s="40"/>
      <c r="J57" s="42"/>
    </row>
    <row r="58" spans="1:16" ht="120" x14ac:dyDescent="0.25">
      <c r="A58" s="32" t="s">
        <v>35</v>
      </c>
      <c r="B58" s="39"/>
      <c r="C58" s="40"/>
      <c r="D58" s="40"/>
      <c r="E58" s="34" t="s">
        <v>102</v>
      </c>
      <c r="F58" s="40"/>
      <c r="G58" s="40"/>
      <c r="H58" s="40"/>
      <c r="I58" s="40"/>
      <c r="J58" s="42"/>
    </row>
    <row r="59" spans="1:16" x14ac:dyDescent="0.25">
      <c r="A59" s="26" t="s">
        <v>28</v>
      </c>
      <c r="B59" s="27"/>
      <c r="C59" s="28" t="s">
        <v>103</v>
      </c>
      <c r="D59" s="29"/>
      <c r="E59" s="26" t="s">
        <v>104</v>
      </c>
      <c r="F59" s="29"/>
      <c r="G59" s="29"/>
      <c r="H59" s="29"/>
      <c r="I59" s="30">
        <f>SUMIFS(I60:I63,A60:A63,"P")</f>
        <v>0</v>
      </c>
      <c r="J59" s="31"/>
    </row>
    <row r="60" spans="1:16" x14ac:dyDescent="0.25">
      <c r="A60" s="32" t="s">
        <v>31</v>
      </c>
      <c r="B60" s="32">
        <v>13</v>
      </c>
      <c r="C60" s="33" t="s">
        <v>105</v>
      </c>
      <c r="D60" s="32" t="s">
        <v>43</v>
      </c>
      <c r="E60" s="34" t="s">
        <v>106</v>
      </c>
      <c r="F60" s="35" t="s">
        <v>99</v>
      </c>
      <c r="G60" s="36">
        <v>1</v>
      </c>
      <c r="H60" s="37">
        <v>0</v>
      </c>
      <c r="I60" s="37">
        <f>ROUND(G60*H60,P4)</f>
        <v>0</v>
      </c>
      <c r="J60" s="35" t="s">
        <v>45</v>
      </c>
      <c r="O60" s="38">
        <f>I60*0.21</f>
        <v>0</v>
      </c>
      <c r="P60">
        <v>3</v>
      </c>
    </row>
    <row r="61" spans="1:16" x14ac:dyDescent="0.25">
      <c r="A61" s="32" t="s">
        <v>34</v>
      </c>
      <c r="B61" s="39"/>
      <c r="C61" s="40"/>
      <c r="D61" s="40"/>
      <c r="E61" s="34" t="s">
        <v>107</v>
      </c>
      <c r="F61" s="40"/>
      <c r="G61" s="40"/>
      <c r="H61" s="40"/>
      <c r="I61" s="40"/>
      <c r="J61" s="42"/>
    </row>
    <row r="62" spans="1:16" x14ac:dyDescent="0.25">
      <c r="A62" s="32" t="s">
        <v>47</v>
      </c>
      <c r="B62" s="39"/>
      <c r="C62" s="40"/>
      <c r="D62" s="40"/>
      <c r="E62" s="43" t="s">
        <v>48</v>
      </c>
      <c r="F62" s="40"/>
      <c r="G62" s="40"/>
      <c r="H62" s="40"/>
      <c r="I62" s="40"/>
      <c r="J62" s="42"/>
    </row>
    <row r="63" spans="1:16" ht="120" x14ac:dyDescent="0.25">
      <c r="A63" s="32" t="s">
        <v>35</v>
      </c>
      <c r="B63" s="39"/>
      <c r="C63" s="40"/>
      <c r="D63" s="40"/>
      <c r="E63" s="34" t="s">
        <v>108</v>
      </c>
      <c r="F63" s="40"/>
      <c r="G63" s="40"/>
      <c r="H63" s="40"/>
      <c r="I63" s="40"/>
      <c r="J63" s="42"/>
    </row>
    <row r="64" spans="1:16" x14ac:dyDescent="0.25">
      <c r="A64" s="26" t="s">
        <v>28</v>
      </c>
      <c r="B64" s="27"/>
      <c r="C64" s="28" t="s">
        <v>109</v>
      </c>
      <c r="D64" s="29"/>
      <c r="E64" s="26" t="s">
        <v>110</v>
      </c>
      <c r="F64" s="29"/>
      <c r="G64" s="29"/>
      <c r="H64" s="29"/>
      <c r="I64" s="30">
        <f>SUMIFS(I65:I68,A65:A68,"P")</f>
        <v>0</v>
      </c>
      <c r="J64" s="31"/>
    </row>
    <row r="65" spans="1:16" x14ac:dyDescent="0.25">
      <c r="A65" s="32" t="s">
        <v>31</v>
      </c>
      <c r="B65" s="32">
        <v>14</v>
      </c>
      <c r="C65" s="33" t="s">
        <v>111</v>
      </c>
      <c r="D65" s="32" t="s">
        <v>43</v>
      </c>
      <c r="E65" s="34" t="s">
        <v>112</v>
      </c>
      <c r="F65" s="35" t="s">
        <v>99</v>
      </c>
      <c r="G65" s="36">
        <v>21.05</v>
      </c>
      <c r="H65" s="37">
        <v>0</v>
      </c>
      <c r="I65" s="37">
        <f>ROUND(G65*H65,P4)</f>
        <v>0</v>
      </c>
      <c r="J65" s="35" t="s">
        <v>45</v>
      </c>
      <c r="O65" s="38">
        <f>I65*0.21</f>
        <v>0</v>
      </c>
      <c r="P65">
        <v>3</v>
      </c>
    </row>
    <row r="66" spans="1:16" ht="45" x14ac:dyDescent="0.25">
      <c r="A66" s="32" t="s">
        <v>34</v>
      </c>
      <c r="B66" s="39"/>
      <c r="C66" s="40"/>
      <c r="D66" s="40"/>
      <c r="E66" s="34" t="s">
        <v>113</v>
      </c>
      <c r="F66" s="40"/>
      <c r="G66" s="40"/>
      <c r="H66" s="40"/>
      <c r="I66" s="40"/>
      <c r="J66" s="42"/>
    </row>
    <row r="67" spans="1:16" x14ac:dyDescent="0.25">
      <c r="A67" s="32" t="s">
        <v>47</v>
      </c>
      <c r="B67" s="39"/>
      <c r="C67" s="40"/>
      <c r="D67" s="40"/>
      <c r="E67" s="43" t="s">
        <v>114</v>
      </c>
      <c r="F67" s="40"/>
      <c r="G67" s="40"/>
      <c r="H67" s="40"/>
      <c r="I67" s="40"/>
      <c r="J67" s="42"/>
    </row>
    <row r="68" spans="1:16" ht="75" x14ac:dyDescent="0.25">
      <c r="A68" s="32" t="s">
        <v>35</v>
      </c>
      <c r="B68" s="44"/>
      <c r="C68" s="45"/>
      <c r="D68" s="45"/>
      <c r="E68" s="34" t="s">
        <v>115</v>
      </c>
      <c r="F68" s="45"/>
      <c r="G68" s="45"/>
      <c r="H68" s="45"/>
      <c r="I68" s="45"/>
      <c r="J68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PC-LOUCKA-HP\Mirek</dc:creator>
  <cp:lastModifiedBy>Procházková Zuzana</cp:lastModifiedBy>
  <dcterms:created xsi:type="dcterms:W3CDTF">2025-04-15T08:04:46Z</dcterms:created>
  <dcterms:modified xsi:type="dcterms:W3CDTF">2025-06-17T07:46:57Z</dcterms:modified>
</cp:coreProperties>
</file>